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6510" tabRatio="593" activeTab="0"/>
  </bookViews>
  <sheets>
    <sheet name="invulformulier" sheetId="1" r:id="rId1"/>
  </sheets>
  <definedNames>
    <definedName name="_xlnm.Print_Area" localSheetId="0">'invulformulier'!$A$1:$G$48</definedName>
  </definedNames>
  <calcPr fullCalcOnLoad="1"/>
</workbook>
</file>

<file path=xl/sharedStrings.xml><?xml version="1.0" encoding="utf-8"?>
<sst xmlns="http://schemas.openxmlformats.org/spreadsheetml/2006/main" count="53" uniqueCount="53">
  <si>
    <t>1=ja/0=nee</t>
  </si>
  <si>
    <t>ONDERNEMER</t>
  </si>
  <si>
    <t xml:space="preserve">         VAKMAN</t>
  </si>
  <si>
    <t xml:space="preserve">   OVERLEVER</t>
  </si>
  <si>
    <t xml:space="preserve">         HOEDER</t>
  </si>
  <si>
    <t xml:space="preserve">    AFBOUWER</t>
  </si>
  <si>
    <t>UITSLAG:</t>
  </si>
  <si>
    <t>BEDRIJFSSTIJL:</t>
  </si>
  <si>
    <t xml:space="preserve"> © Monica Commandeur LUW Rurale Sociologie &amp; Dierwetenschappen</t>
  </si>
  <si>
    <t>vraag</t>
  </si>
  <si>
    <t>ondernemer</t>
  </si>
  <si>
    <t>vakman</t>
  </si>
  <si>
    <t>overlever</t>
  </si>
  <si>
    <t>hoeder</t>
  </si>
  <si>
    <t>afbouwer</t>
  </si>
  <si>
    <t>WELKE BEDRIJFSSTIJL HEEFT HET BEDRIJF?</t>
  </si>
  <si>
    <t>(het hoogste van de 5 getallen)</t>
  </si>
  <si>
    <t>Stellingen over het eigen bedrijf:</t>
  </si>
  <si>
    <t>Ik vind mijn bedrijf economisch duurzaam.</t>
  </si>
  <si>
    <t>Ik onderhoud intensief contacten met de leden van mijn studieclub.</t>
  </si>
  <si>
    <t>Ik verwerk de varkensmest grotendeels op mijn eigen bedrijf.</t>
  </si>
  <si>
    <t>Ik verwacht in de toekomst andere bedrijfstakken toe te voegen.</t>
  </si>
  <si>
    <t>Ik vind de uitloop naar buiten of weidegang voor varkens belangrijk.</t>
  </si>
  <si>
    <t>Het gezinsbedrijf, waarbij de man meer achter werkt en de vrouw meer voor (bijvoorbeeld de boekhouding) is goed voor het boerenbedrijf.</t>
  </si>
  <si>
    <t>Op ons bedrijf hebben wij voergangventilatie in de stal.</t>
  </si>
  <si>
    <t>De zeugentak is de belangrijkste tak op ons bedrijf.</t>
  </si>
  <si>
    <t>Het inkomen van ons gezin is grotendeels afhankelijk van de varkens.</t>
  </si>
  <si>
    <t>Uiteindelijk draait alles om het economisch saldo.</t>
  </si>
  <si>
    <t>Met de management-kengetallen wil ik vooral bedrijfstechnisch op peil blijven: voor de bedrijfseconomische prestaties en het algemeen overzicht gebruik ik die uitdraai niet.</t>
  </si>
  <si>
    <t>Het leukste aan varkenshouder zijn, is het bedrijfseconomisch management.</t>
  </si>
  <si>
    <t>Het is belangrijk bij de biggenopfok om steeds het soort biggenvoer aan te passen aan de leeftijd van de biggen.</t>
  </si>
  <si>
    <t>Wij kiezen voor plafondventilatie. Dat is heel belangrijk.</t>
  </si>
  <si>
    <t>Wij maken een speciaal product op een speciale manier en voor een speciale afzetmarkt.</t>
  </si>
  <si>
    <t>Het leukste aan zeugenhouder zijn, is het doorvoeren van nieuwe technische ontwikkelingen in de stallen.</t>
  </si>
  <si>
    <t>Varkens in de groep en op stro is gewoon beter.</t>
  </si>
  <si>
    <t>Het gemiddeld aantal aanwezige zeugen ligt bij ons ruim boven het landelijk gemiddelde.</t>
  </si>
  <si>
    <t>Wij letten op de efficiëntie van de uren die er op het bedrijf gemaakt worden. Tijd is geld (= loonkosten).</t>
  </si>
  <si>
    <t>Ik blijf liever gemengd: het bedrijf moet flexibel zijn.</t>
  </si>
  <si>
    <t>Het % herinseminaties vind ik een veel belangrijker kengetal dan het percentage uitval van de zeugen of de tussenworptijd.</t>
  </si>
  <si>
    <t>Een mechanische voerautomaat is voor ons voldoende. Er hoeft echt niet overal een computer aan te hangen.</t>
  </si>
  <si>
    <t>Onze stallen zijn grotendeels (of allemaal) gebouwd of gerenoveerd in de laatste 8 jaar.</t>
  </si>
  <si>
    <t>Over 10 jaar wil ik een gesloten bedrijf hebben (houden).</t>
  </si>
  <si>
    <t>Ik ben blij dat de subfok in het bedrijf zit (of gaat komen).</t>
  </si>
  <si>
    <t>Het allerleukste aan zeugenhouder zijn, is het omgaan met het
leven: de zeugen en de biggen.</t>
  </si>
  <si>
    <t>Onze netto-privé-onttrekkingen uit het bedrijf zijn normaal (over de
jaren heen genomen) zeker onder de ƒ 50.000 per jaar.</t>
  </si>
  <si>
    <t>Ik maak goed gebruik van mijn computer managementkengetallen.</t>
  </si>
  <si>
    <t>Het allerleukste aan zeughouder zijn, is de vergelijking van bedrijfs-prestaties: weten dat je behoort tot de groep die het beste is.</t>
  </si>
  <si>
    <t>ja =</t>
  </si>
  <si>
    <t>ne =</t>
  </si>
  <si>
    <t>Vul deze kolom in met 0 of 1!</t>
  </si>
  <si>
    <t>Elke investering moet in principe rendabel zijn met vreemd geld en vreemde arbeid.</t>
  </si>
  <si>
    <t>Een hoge automatiseringsgraad is het allerbelangrijkst in een moderne stal.</t>
  </si>
  <si>
    <t>Vul in deze cel naam persoon in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</si>
</sst>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21"/>
      <name val="Arial"/>
      <family val="2"/>
    </font>
    <font>
      <sz val="10"/>
      <color indexed="21"/>
      <name val="Arial"/>
      <family val="2"/>
    </font>
    <font>
      <b/>
      <sz val="10"/>
      <color indexed="21"/>
      <name val="Arial"/>
      <family val="2"/>
    </font>
    <font>
      <b/>
      <sz val="18"/>
      <name val="Arial"/>
      <family val="2"/>
    </font>
    <font>
      <b/>
      <sz val="12"/>
      <color indexed="21"/>
      <name val="Arial"/>
      <family val="2"/>
    </font>
    <font>
      <b/>
      <sz val="12"/>
      <color indexed="10"/>
      <name val="Arial"/>
      <family val="2"/>
    </font>
    <font>
      <b/>
      <sz val="10"/>
      <color indexed="40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b/>
      <sz val="14"/>
      <color indexed="21"/>
      <name val="Arial"/>
      <family val="2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 applyProtection="1">
      <alignment horizontal="center"/>
      <protection locked="0"/>
    </xf>
    <xf numFmtId="0" fontId="7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5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10" fillId="4" borderId="0" xfId="0" applyFont="1" applyFill="1" applyAlignment="1">
      <alignment horizontal="center"/>
    </xf>
    <xf numFmtId="0" fontId="10" fillId="4" borderId="0" xfId="0" applyFont="1" applyFill="1" applyAlignment="1">
      <alignment horizontal="right"/>
    </xf>
    <xf numFmtId="0" fontId="5" fillId="5" borderId="0" xfId="0" applyFont="1" applyFill="1" applyAlignment="1">
      <alignment/>
    </xf>
    <xf numFmtId="0" fontId="11" fillId="6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10" fillId="4" borderId="0" xfId="0" applyFont="1" applyFill="1" applyAlignment="1">
      <alignment horizontal="center" vertical="top"/>
    </xf>
    <xf numFmtId="0" fontId="0" fillId="3" borderId="0" xfId="0" applyFill="1" applyAlignment="1">
      <alignment horizontal="center" vertical="top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1" fillId="6" borderId="0" xfId="0" applyFont="1" applyFill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9" fillId="6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top"/>
    </xf>
    <xf numFmtId="0" fontId="14" fillId="7" borderId="0" xfId="0" applyFont="1" applyFill="1" applyAlignment="1">
      <alignment horizontal="center" wrapText="1"/>
    </xf>
    <xf numFmtId="0" fontId="9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9"/>
  <sheetViews>
    <sheetView tabSelected="1" showOutlineSymbols="0" workbookViewId="0" topLeftCell="A1">
      <selection activeCell="B2" sqref="B2:D2"/>
    </sheetView>
  </sheetViews>
  <sheetFormatPr defaultColWidth="9.140625" defaultRowHeight="12.75"/>
  <cols>
    <col min="1" max="1" width="9.57421875" style="15" customWidth="1"/>
    <col min="2" max="2" width="13.7109375" style="15" customWidth="1"/>
    <col min="3" max="3" width="14.00390625" style="15" customWidth="1"/>
    <col min="4" max="5" width="13.7109375" style="15" customWidth="1"/>
    <col min="6" max="6" width="15.28125" style="15" customWidth="1"/>
    <col min="7" max="8" width="12.00390625" style="0" customWidth="1"/>
    <col min="9" max="9" width="12.00390625" style="33" customWidth="1"/>
    <col min="10" max="10" width="12.28125" style="0" customWidth="1"/>
    <col min="11" max="11" width="10.7109375" style="0" customWidth="1"/>
    <col min="12" max="12" width="9.421875" style="0" customWidth="1"/>
    <col min="13" max="13" width="8.421875" style="0" customWidth="1"/>
    <col min="14" max="14" width="10.28125" style="0" customWidth="1"/>
    <col min="15" max="79" width="9.140625" style="7" customWidth="1"/>
  </cols>
  <sheetData>
    <row r="1" spans="1:79" ht="26.25" customHeight="1">
      <c r="A1" s="38" t="s">
        <v>15</v>
      </c>
      <c r="B1"/>
      <c r="C1" s="18"/>
      <c r="D1" s="19"/>
      <c r="E1" s="19"/>
      <c r="F1" s="20"/>
      <c r="G1" s="36" t="s">
        <v>49</v>
      </c>
      <c r="H1" s="5"/>
      <c r="I1" s="28"/>
      <c r="J1" s="6"/>
      <c r="K1" s="6"/>
      <c r="L1" s="7"/>
      <c r="M1" s="7"/>
      <c r="N1" s="7"/>
      <c r="BV1"/>
      <c r="BW1"/>
      <c r="BX1"/>
      <c r="BY1"/>
      <c r="BZ1"/>
      <c r="CA1"/>
    </row>
    <row r="2" spans="2:79" ht="15.75">
      <c r="B2" s="27" t="s">
        <v>52</v>
      </c>
      <c r="C2" s="27"/>
      <c r="D2" s="27"/>
      <c r="E2" s="21"/>
      <c r="F2" s="21"/>
      <c r="G2" s="36"/>
      <c r="H2" s="5"/>
      <c r="I2" s="29"/>
      <c r="J2" s="7"/>
      <c r="K2" s="7"/>
      <c r="L2" s="7"/>
      <c r="M2" s="7"/>
      <c r="N2" s="7"/>
      <c r="BV2"/>
      <c r="BW2"/>
      <c r="BX2"/>
      <c r="BY2"/>
      <c r="BZ2"/>
      <c r="CA2"/>
    </row>
    <row r="3" spans="1:9" s="33" customFormat="1" ht="6.75" customHeight="1">
      <c r="A3" s="35"/>
      <c r="B3" s="37"/>
      <c r="C3" s="37"/>
      <c r="D3" s="21"/>
      <c r="E3" s="21"/>
      <c r="F3" s="21"/>
      <c r="G3" s="29"/>
      <c r="H3" s="5"/>
      <c r="I3" s="29"/>
    </row>
    <row r="4" spans="1:18" ht="15">
      <c r="A4" s="16" t="s">
        <v>9</v>
      </c>
      <c r="B4" s="22" t="s">
        <v>17</v>
      </c>
      <c r="C4" s="22"/>
      <c r="D4" s="22"/>
      <c r="E4" s="22"/>
      <c r="F4" s="22"/>
      <c r="G4" s="11" t="s">
        <v>0</v>
      </c>
      <c r="H4" s="5"/>
      <c r="I4" s="30"/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Q4" s="14" t="s">
        <v>47</v>
      </c>
      <c r="R4" s="14">
        <v>1</v>
      </c>
    </row>
    <row r="5" spans="1:18" ht="15">
      <c r="A5" s="16">
        <v>1</v>
      </c>
      <c r="B5" s="23" t="s">
        <v>18</v>
      </c>
      <c r="C5" s="23"/>
      <c r="D5" s="23"/>
      <c r="E5" s="23"/>
      <c r="F5" s="23"/>
      <c r="G5" s="5">
        <v>0</v>
      </c>
      <c r="H5" s="5"/>
      <c r="I5" s="31"/>
      <c r="J5" s="13">
        <f>IF(G5=1,8,0)</f>
        <v>0</v>
      </c>
      <c r="K5" s="13">
        <f>IF(G5=1,6,0)</f>
        <v>0</v>
      </c>
      <c r="L5" s="13">
        <f>IF(G5=1,8,0)</f>
        <v>0</v>
      </c>
      <c r="M5" s="13">
        <f>IF(G5=1,5,0)</f>
        <v>0</v>
      </c>
      <c r="N5" s="13">
        <f>IF(G5=0,21,0)</f>
        <v>21</v>
      </c>
      <c r="Q5" s="14" t="s">
        <v>48</v>
      </c>
      <c r="R5" s="14">
        <v>0</v>
      </c>
    </row>
    <row r="6" spans="1:14" ht="15" customHeight="1">
      <c r="A6" s="16">
        <f>1+A5</f>
        <v>2</v>
      </c>
      <c r="B6" s="23" t="s">
        <v>19</v>
      </c>
      <c r="C6" s="23"/>
      <c r="D6" s="23"/>
      <c r="E6" s="23"/>
      <c r="F6" s="23"/>
      <c r="G6" s="5">
        <v>0</v>
      </c>
      <c r="H6" s="5"/>
      <c r="I6" s="31"/>
      <c r="J6" s="13">
        <f>IF(G6=1,3,0)</f>
        <v>0</v>
      </c>
      <c r="K6" s="13">
        <f>IF(G6=1,2,0)</f>
        <v>0</v>
      </c>
      <c r="L6" s="13">
        <f>IF(G6=1,5,0)</f>
        <v>0</v>
      </c>
      <c r="M6" s="13">
        <f>IF(G6=0,7,0)</f>
        <v>7</v>
      </c>
      <c r="N6" s="13">
        <f>IF(G6=0,10,0)</f>
        <v>10</v>
      </c>
    </row>
    <row r="7" spans="1:14" ht="14.25">
      <c r="A7" s="16">
        <f aca="true" t="shared" si="0" ref="A7:A35">1+A6</f>
        <v>3</v>
      </c>
      <c r="B7" s="23" t="s">
        <v>20</v>
      </c>
      <c r="C7" s="23"/>
      <c r="D7" s="23"/>
      <c r="E7" s="23"/>
      <c r="F7" s="23"/>
      <c r="G7" s="5">
        <v>0</v>
      </c>
      <c r="H7" s="5"/>
      <c r="I7" s="31"/>
      <c r="J7" s="13">
        <f>IF(G7=0,1,0)</f>
        <v>1</v>
      </c>
      <c r="K7" s="13">
        <f>IF(G7=0,2,0)</f>
        <v>2</v>
      </c>
      <c r="L7" s="13">
        <f>IF(G7=0,3,0)</f>
        <v>3</v>
      </c>
      <c r="M7" s="13">
        <f>IF(G7=1,6,0)</f>
        <v>0</v>
      </c>
      <c r="N7" s="13">
        <f>IF(G7=1,8,0)</f>
        <v>0</v>
      </c>
    </row>
    <row r="8" spans="1:14" ht="14.25">
      <c r="A8" s="16">
        <f t="shared" si="0"/>
        <v>4</v>
      </c>
      <c r="B8" s="23" t="s">
        <v>21</v>
      </c>
      <c r="C8" s="23"/>
      <c r="D8" s="23"/>
      <c r="E8" s="23"/>
      <c r="F8" s="23"/>
      <c r="G8" s="5">
        <v>0</v>
      </c>
      <c r="H8" s="5"/>
      <c r="I8" s="31"/>
      <c r="J8" s="13">
        <f>IF(G8=0,1,0)</f>
        <v>1</v>
      </c>
      <c r="K8" s="13">
        <f>IF(G8=0,1,0)</f>
        <v>1</v>
      </c>
      <c r="L8" s="13">
        <f>IF(G8=0,3,0)</f>
        <v>3</v>
      </c>
      <c r="M8" s="13">
        <f>IF(G8=1,5,0)</f>
        <v>0</v>
      </c>
      <c r="N8" s="13">
        <f>IF(G8=1,8,0)</f>
        <v>0</v>
      </c>
    </row>
    <row r="9" spans="1:14" ht="15" customHeight="1">
      <c r="A9" s="16">
        <f t="shared" si="0"/>
        <v>5</v>
      </c>
      <c r="B9" s="23" t="s">
        <v>22</v>
      </c>
      <c r="C9" s="23"/>
      <c r="D9" s="23"/>
      <c r="E9" s="23"/>
      <c r="F9" s="23"/>
      <c r="G9" s="5">
        <v>0</v>
      </c>
      <c r="H9" s="5"/>
      <c r="I9" s="31"/>
      <c r="J9" s="13">
        <v>0</v>
      </c>
      <c r="K9" s="13">
        <f>IF(G9=0,1,0)</f>
        <v>1</v>
      </c>
      <c r="L9" s="13">
        <f>IF(G9=0,3,0)</f>
        <v>3</v>
      </c>
      <c r="M9" s="13">
        <f>IF(G9=1,5,0)</f>
        <v>0</v>
      </c>
      <c r="N9" s="13">
        <f>IF(G9=1,7,0)</f>
        <v>0</v>
      </c>
    </row>
    <row r="10" spans="1:14" ht="30" customHeight="1">
      <c r="A10" s="16">
        <f t="shared" si="0"/>
        <v>6</v>
      </c>
      <c r="B10" s="23" t="s">
        <v>23</v>
      </c>
      <c r="C10" s="23"/>
      <c r="D10" s="23"/>
      <c r="E10" s="23"/>
      <c r="F10" s="23"/>
      <c r="G10" s="5">
        <v>0</v>
      </c>
      <c r="H10" s="5"/>
      <c r="I10" s="31"/>
      <c r="J10" s="13">
        <v>0</v>
      </c>
      <c r="K10" s="13">
        <f>IF(G10=0,1,0)</f>
        <v>1</v>
      </c>
      <c r="L10" s="13">
        <f>IF(G10=0,3,0)</f>
        <v>3</v>
      </c>
      <c r="M10" s="13">
        <f>IF(G10=0,1,0)</f>
        <v>1</v>
      </c>
      <c r="N10" s="13">
        <f>IF(G10=1,6,0)</f>
        <v>0</v>
      </c>
    </row>
    <row r="11" spans="1:14" ht="15" customHeight="1">
      <c r="A11" s="16">
        <f t="shared" si="0"/>
        <v>7</v>
      </c>
      <c r="B11" s="23" t="s">
        <v>45</v>
      </c>
      <c r="C11" s="23"/>
      <c r="D11" s="23"/>
      <c r="E11" s="23"/>
      <c r="F11" s="23"/>
      <c r="G11" s="5">
        <v>0</v>
      </c>
      <c r="H11" s="5"/>
      <c r="I11" s="31"/>
      <c r="J11" s="13">
        <v>0</v>
      </c>
      <c r="K11" s="13">
        <f>IF(G11=1,1,0)</f>
        <v>0</v>
      </c>
      <c r="L11" s="13">
        <f>IF(G11=1,3,0)</f>
        <v>0</v>
      </c>
      <c r="M11" s="13">
        <f>IF(G11=0,4,0)</f>
        <v>4</v>
      </c>
      <c r="N11" s="13">
        <f>IF(G11=0,6,0)</f>
        <v>6</v>
      </c>
    </row>
    <row r="12" spans="1:14" ht="14.25">
      <c r="A12" s="16">
        <f t="shared" si="0"/>
        <v>8</v>
      </c>
      <c r="B12" s="23" t="s">
        <v>24</v>
      </c>
      <c r="C12" s="23"/>
      <c r="D12" s="23"/>
      <c r="E12" s="23"/>
      <c r="F12" s="23"/>
      <c r="G12" s="5">
        <v>0</v>
      </c>
      <c r="H12" s="5"/>
      <c r="I12" s="31"/>
      <c r="J12" s="13">
        <v>0</v>
      </c>
      <c r="K12" s="13">
        <f>IF(G12=1,1,0)</f>
        <v>0</v>
      </c>
      <c r="L12" s="13">
        <f>IF(G12=1,1,0)</f>
        <v>0</v>
      </c>
      <c r="M12" s="13">
        <f>IF(G12=0,3,0)</f>
        <v>3</v>
      </c>
      <c r="N12" s="13">
        <f>IF(G12=0,5,0)</f>
        <v>5</v>
      </c>
    </row>
    <row r="13" spans="1:14" ht="14.25">
      <c r="A13" s="16">
        <f t="shared" si="0"/>
        <v>9</v>
      </c>
      <c r="B13" s="23" t="s">
        <v>25</v>
      </c>
      <c r="C13" s="23"/>
      <c r="D13" s="23"/>
      <c r="E13" s="23"/>
      <c r="F13" s="23"/>
      <c r="G13" s="5">
        <v>0</v>
      </c>
      <c r="H13" s="5"/>
      <c r="I13" s="31"/>
      <c r="J13" s="13">
        <v>0</v>
      </c>
      <c r="K13" s="13">
        <v>0</v>
      </c>
      <c r="L13" s="13">
        <f>IF(G13=1,6,0)</f>
        <v>0</v>
      </c>
      <c r="M13" s="13">
        <f>IF(G13=0,4,0)</f>
        <v>4</v>
      </c>
      <c r="N13" s="13">
        <f>IF(G13=0,6,0)</f>
        <v>6</v>
      </c>
    </row>
    <row r="14" spans="1:14" ht="15" customHeight="1">
      <c r="A14" s="16">
        <f t="shared" si="0"/>
        <v>10</v>
      </c>
      <c r="B14" s="23" t="s">
        <v>26</v>
      </c>
      <c r="C14" s="23"/>
      <c r="D14" s="23"/>
      <c r="E14" s="23"/>
      <c r="F14" s="23"/>
      <c r="G14" s="5">
        <v>0</v>
      </c>
      <c r="H14" s="5"/>
      <c r="I14" s="31"/>
      <c r="J14" s="13">
        <v>0</v>
      </c>
      <c r="K14" s="13">
        <v>0</v>
      </c>
      <c r="L14" s="13">
        <f>IF(G14=1,3,0)</f>
        <v>0</v>
      </c>
      <c r="M14" s="13">
        <f>IF(G14=0,2,0)</f>
        <v>2</v>
      </c>
      <c r="N14" s="13">
        <f>IF(G14=0,4,0)</f>
        <v>4</v>
      </c>
    </row>
    <row r="15" spans="1:14" ht="29.25" customHeight="1">
      <c r="A15" s="16">
        <f t="shared" si="0"/>
        <v>11</v>
      </c>
      <c r="B15" s="23" t="s">
        <v>50</v>
      </c>
      <c r="C15" s="23"/>
      <c r="D15" s="23"/>
      <c r="E15" s="23"/>
      <c r="F15" s="23"/>
      <c r="G15" s="5">
        <v>0</v>
      </c>
      <c r="H15" s="5"/>
      <c r="I15" s="31"/>
      <c r="J15" s="13">
        <f>IF(G15=1,14,0)</f>
        <v>0</v>
      </c>
      <c r="K15" s="13">
        <f>IF(G15=0,5,0)</f>
        <v>5</v>
      </c>
      <c r="L15" s="13">
        <f>IF(G15=0,8,0)</f>
        <v>8</v>
      </c>
      <c r="M15" s="13">
        <f>IF(G15=0,4,0)</f>
        <v>4</v>
      </c>
      <c r="N15" s="13">
        <f>IF(G15=1,1,0)</f>
        <v>0</v>
      </c>
    </row>
    <row r="16" spans="1:14" ht="14.25">
      <c r="A16" s="16">
        <f t="shared" si="0"/>
        <v>12</v>
      </c>
      <c r="B16" s="23" t="s">
        <v>27</v>
      </c>
      <c r="C16" s="23"/>
      <c r="D16" s="23"/>
      <c r="E16" s="23"/>
      <c r="F16" s="23"/>
      <c r="G16" s="5">
        <v>0</v>
      </c>
      <c r="H16" s="5"/>
      <c r="I16" s="31"/>
      <c r="J16" s="13">
        <f>IF(G16=1,10,0)</f>
        <v>0</v>
      </c>
      <c r="K16" s="13">
        <f>IF(G16=0,3,0)</f>
        <v>3</v>
      </c>
      <c r="L16" s="13">
        <f>IF(G16=0,6,0)</f>
        <v>6</v>
      </c>
      <c r="M16" s="13">
        <f>IF(G16=0,2,0)</f>
        <v>2</v>
      </c>
      <c r="N16" s="13">
        <f>IF(G16=1,1,0)</f>
        <v>0</v>
      </c>
    </row>
    <row r="17" spans="1:14" ht="44.25" customHeight="1">
      <c r="A17" s="16">
        <f t="shared" si="0"/>
        <v>13</v>
      </c>
      <c r="B17" s="23" t="s">
        <v>28</v>
      </c>
      <c r="C17" s="23"/>
      <c r="D17" s="23"/>
      <c r="E17" s="23"/>
      <c r="F17" s="23"/>
      <c r="G17" s="5">
        <v>0</v>
      </c>
      <c r="H17" s="5"/>
      <c r="I17" s="31"/>
      <c r="J17" s="13">
        <f>IF(G17=0,7,0)</f>
        <v>7</v>
      </c>
      <c r="K17" s="13">
        <f>IF(G17=1,2,0)</f>
        <v>0</v>
      </c>
      <c r="L17" s="13">
        <f>IF(G17=1,4,0)</f>
        <v>0</v>
      </c>
      <c r="M17" s="13">
        <v>0</v>
      </c>
      <c r="N17" s="13">
        <v>0</v>
      </c>
    </row>
    <row r="18" spans="1:14" ht="29.25" customHeight="1">
      <c r="A18" s="16">
        <f t="shared" si="0"/>
        <v>14</v>
      </c>
      <c r="B18" s="23" t="s">
        <v>29</v>
      </c>
      <c r="C18" s="23"/>
      <c r="D18" s="23"/>
      <c r="E18" s="23"/>
      <c r="F18" s="23"/>
      <c r="G18" s="5">
        <v>0</v>
      </c>
      <c r="H18" s="5"/>
      <c r="I18" s="31"/>
      <c r="J18" s="13">
        <f>IF(G18=1,6,0)</f>
        <v>0</v>
      </c>
      <c r="K18" s="13">
        <f>IF(G18=0,2,0)</f>
        <v>2</v>
      </c>
      <c r="L18" s="13">
        <f>IF(G18=0,4,0)</f>
        <v>4</v>
      </c>
      <c r="M18" s="13">
        <v>0</v>
      </c>
      <c r="N18" s="13">
        <v>0</v>
      </c>
    </row>
    <row r="19" spans="1:14" ht="29.25" customHeight="1">
      <c r="A19" s="16">
        <f t="shared" si="0"/>
        <v>15</v>
      </c>
      <c r="B19" s="23" t="s">
        <v>30</v>
      </c>
      <c r="C19" s="23"/>
      <c r="D19" s="23"/>
      <c r="E19" s="23"/>
      <c r="F19" s="23"/>
      <c r="G19" s="5">
        <v>0</v>
      </c>
      <c r="H19" s="5"/>
      <c r="I19" s="31"/>
      <c r="J19" s="13">
        <f>IF(G19=1,1,0)</f>
        <v>0</v>
      </c>
      <c r="K19" s="13">
        <f>IF(G19=0,2,0)</f>
        <v>2</v>
      </c>
      <c r="L19" s="13">
        <f>IF(G19=0,3,0)</f>
        <v>3</v>
      </c>
      <c r="M19" s="13">
        <v>0</v>
      </c>
      <c r="N19" s="13">
        <v>0</v>
      </c>
    </row>
    <row r="20" spans="1:14" ht="14.25">
      <c r="A20" s="16">
        <f t="shared" si="0"/>
        <v>16</v>
      </c>
      <c r="B20" s="23" t="s">
        <v>31</v>
      </c>
      <c r="C20" s="23"/>
      <c r="D20" s="23"/>
      <c r="E20" s="23"/>
      <c r="F20" s="23"/>
      <c r="G20" s="5">
        <v>0</v>
      </c>
      <c r="H20" s="5"/>
      <c r="I20" s="31"/>
      <c r="J20" s="13">
        <f>IF(G20=1,5,0)</f>
        <v>0</v>
      </c>
      <c r="K20" s="13">
        <f>IF(G20=0,2,0)</f>
        <v>2</v>
      </c>
      <c r="L20" s="13">
        <f>IF(G20=0,3,0)</f>
        <v>3</v>
      </c>
      <c r="M20" s="13">
        <v>0</v>
      </c>
      <c r="N20" s="13">
        <v>0</v>
      </c>
    </row>
    <row r="21" spans="1:14" ht="29.25" customHeight="1">
      <c r="A21" s="16">
        <f t="shared" si="0"/>
        <v>17</v>
      </c>
      <c r="B21" s="23" t="s">
        <v>32</v>
      </c>
      <c r="C21" s="23"/>
      <c r="D21" s="23"/>
      <c r="E21" s="23"/>
      <c r="F21" s="23"/>
      <c r="G21" s="5">
        <v>0</v>
      </c>
      <c r="H21" s="5"/>
      <c r="I21" s="31"/>
      <c r="J21" s="13">
        <f>IF(G21=1,4,0)</f>
        <v>0</v>
      </c>
      <c r="K21" s="13">
        <f>IF(G21=0,1,0)</f>
        <v>1</v>
      </c>
      <c r="L21" s="13">
        <f>IF(G21=0,1,0)</f>
        <v>1</v>
      </c>
      <c r="M21" s="13">
        <f>IF(G21=1,12,0)</f>
        <v>0</v>
      </c>
      <c r="N21" s="13">
        <v>0</v>
      </c>
    </row>
    <row r="22" spans="1:14" ht="28.5" customHeight="1">
      <c r="A22" s="16">
        <f t="shared" si="0"/>
        <v>18</v>
      </c>
      <c r="B22" s="23" t="s">
        <v>33</v>
      </c>
      <c r="C22" s="23"/>
      <c r="D22" s="23"/>
      <c r="E22" s="23"/>
      <c r="F22" s="23"/>
      <c r="G22" s="5">
        <v>0</v>
      </c>
      <c r="H22" s="5"/>
      <c r="I22" s="31"/>
      <c r="J22" s="13">
        <f>IF(G22=0,4,0)</f>
        <v>4</v>
      </c>
      <c r="K22" s="13">
        <f>IF(G22=1,1,0)</f>
        <v>0</v>
      </c>
      <c r="L22" s="13">
        <f>IF(G22=1,1,0)</f>
        <v>0</v>
      </c>
      <c r="M22" s="13">
        <v>0</v>
      </c>
      <c r="N22" s="13">
        <v>0</v>
      </c>
    </row>
    <row r="23" spans="1:14" ht="14.25">
      <c r="A23" s="16">
        <f t="shared" si="0"/>
        <v>19</v>
      </c>
      <c r="B23" s="23" t="s">
        <v>34</v>
      </c>
      <c r="C23" s="23"/>
      <c r="D23" s="23"/>
      <c r="E23" s="23"/>
      <c r="F23" s="23"/>
      <c r="G23" s="5">
        <v>0</v>
      </c>
      <c r="H23" s="5"/>
      <c r="I23" s="31"/>
      <c r="J23" s="13">
        <f>IF(G23=0,4,0)</f>
        <v>4</v>
      </c>
      <c r="K23" s="13">
        <v>0</v>
      </c>
      <c r="L23" s="13">
        <f>IF(G23=1,1,0)</f>
        <v>0</v>
      </c>
      <c r="M23" s="13">
        <f>IF(G23=1,12,0)</f>
        <v>0</v>
      </c>
      <c r="N23" s="13">
        <v>0</v>
      </c>
    </row>
    <row r="24" spans="1:14" ht="29.25" customHeight="1">
      <c r="A24" s="16">
        <f t="shared" si="0"/>
        <v>20</v>
      </c>
      <c r="B24" s="23" t="s">
        <v>35</v>
      </c>
      <c r="C24" s="23"/>
      <c r="D24" s="23"/>
      <c r="E24" s="23"/>
      <c r="F24" s="23"/>
      <c r="G24" s="5">
        <v>0</v>
      </c>
      <c r="H24" s="5"/>
      <c r="I24" s="31"/>
      <c r="J24" s="13">
        <f>IF(G24=1,14,0)</f>
        <v>0</v>
      </c>
      <c r="K24" s="13">
        <f>IF(G24=0,3,0)</f>
        <v>3</v>
      </c>
      <c r="L24" s="13">
        <f>IF(G24=0,3,0)</f>
        <v>3</v>
      </c>
      <c r="M24" s="13">
        <f>IF(G24=0,7,0)</f>
        <v>7</v>
      </c>
      <c r="N24" s="13">
        <f>IF(G24=0,7,0)</f>
        <v>7</v>
      </c>
    </row>
    <row r="25" spans="1:14" ht="28.5" customHeight="1">
      <c r="A25" s="16">
        <f t="shared" si="0"/>
        <v>21</v>
      </c>
      <c r="B25" s="23" t="s">
        <v>36</v>
      </c>
      <c r="C25" s="23"/>
      <c r="D25" s="23"/>
      <c r="E25" s="23"/>
      <c r="F25" s="23"/>
      <c r="G25" s="5">
        <v>0</v>
      </c>
      <c r="H25" s="5"/>
      <c r="I25" s="31"/>
      <c r="J25" s="13">
        <f>IF(G25=1,14,0)</f>
        <v>0</v>
      </c>
      <c r="K25" s="13">
        <f>IF(G25=0,3,0)</f>
        <v>3</v>
      </c>
      <c r="L25" s="13">
        <f>IF(G25=0,3,0)</f>
        <v>3</v>
      </c>
      <c r="M25" s="13">
        <v>0</v>
      </c>
      <c r="N25" s="13">
        <f>IF(G25=0,7,0)</f>
        <v>7</v>
      </c>
    </row>
    <row r="26" spans="1:14" ht="14.25">
      <c r="A26" s="16">
        <f t="shared" si="0"/>
        <v>22</v>
      </c>
      <c r="B26" s="23" t="s">
        <v>37</v>
      </c>
      <c r="C26" s="23"/>
      <c r="D26" s="23"/>
      <c r="E26" s="23"/>
      <c r="F26" s="23"/>
      <c r="G26" s="5">
        <v>0</v>
      </c>
      <c r="H26" s="5"/>
      <c r="I26" s="31"/>
      <c r="J26" s="13">
        <v>0</v>
      </c>
      <c r="K26" s="13">
        <f>IF(G26=0,7,0)</f>
        <v>7</v>
      </c>
      <c r="L26" s="13">
        <f>IF(G26=1,3,0)</f>
        <v>0</v>
      </c>
      <c r="M26" s="13">
        <f>IF(G26=1,7,0)</f>
        <v>0</v>
      </c>
      <c r="N26" s="13">
        <v>0</v>
      </c>
    </row>
    <row r="27" spans="1:14" ht="29.25" customHeight="1">
      <c r="A27" s="16">
        <f t="shared" si="0"/>
        <v>23</v>
      </c>
      <c r="B27" s="23" t="s">
        <v>51</v>
      </c>
      <c r="C27" s="23"/>
      <c r="D27" s="23"/>
      <c r="E27" s="23"/>
      <c r="F27" s="23"/>
      <c r="G27" s="5">
        <v>0</v>
      </c>
      <c r="H27" s="5"/>
      <c r="I27" s="31"/>
      <c r="J27" s="13">
        <v>0</v>
      </c>
      <c r="K27" s="13">
        <f>IF(G27=1,7,0)</f>
        <v>0</v>
      </c>
      <c r="L27" s="13">
        <f>IF(G27=0,3,0)</f>
        <v>3</v>
      </c>
      <c r="M27" s="13">
        <f>IF(G27=0,7,0)</f>
        <v>7</v>
      </c>
      <c r="N27" s="13">
        <v>0</v>
      </c>
    </row>
    <row r="28" spans="1:14" ht="28.5" customHeight="1">
      <c r="A28" s="16">
        <f t="shared" si="0"/>
        <v>24</v>
      </c>
      <c r="B28" s="23" t="s">
        <v>38</v>
      </c>
      <c r="C28" s="23"/>
      <c r="D28" s="23"/>
      <c r="E28" s="23"/>
      <c r="F28" s="23"/>
      <c r="G28" s="5">
        <v>0</v>
      </c>
      <c r="H28" s="5"/>
      <c r="I28" s="31"/>
      <c r="J28" s="13">
        <v>0</v>
      </c>
      <c r="K28" s="13">
        <f>IF(G28=0,6,0)</f>
        <v>6</v>
      </c>
      <c r="L28" s="13">
        <f>IF(G28=1,3,0)</f>
        <v>0</v>
      </c>
      <c r="M28" s="13">
        <v>0</v>
      </c>
      <c r="N28" s="13">
        <v>0</v>
      </c>
    </row>
    <row r="29" spans="1:14" ht="30" customHeight="1">
      <c r="A29" s="16">
        <f t="shared" si="0"/>
        <v>25</v>
      </c>
      <c r="B29" s="23" t="s">
        <v>43</v>
      </c>
      <c r="C29" s="23"/>
      <c r="D29" s="23"/>
      <c r="E29" s="23"/>
      <c r="F29" s="23"/>
      <c r="G29" s="5">
        <v>0</v>
      </c>
      <c r="H29" s="5"/>
      <c r="I29" s="31"/>
      <c r="J29" s="13">
        <v>0</v>
      </c>
      <c r="K29" s="13">
        <f>IF(G29=0,6,0)</f>
        <v>6</v>
      </c>
      <c r="L29" s="13">
        <f>IF(G29=1,3,0)</f>
        <v>0</v>
      </c>
      <c r="M29" s="13">
        <f>IF(G29=1,3,0)</f>
        <v>0</v>
      </c>
      <c r="N29" s="13">
        <v>0</v>
      </c>
    </row>
    <row r="30" spans="1:14" ht="30" customHeight="1">
      <c r="A30" s="16">
        <f t="shared" si="0"/>
        <v>26</v>
      </c>
      <c r="B30" s="23" t="s">
        <v>46</v>
      </c>
      <c r="C30" s="23"/>
      <c r="D30" s="23"/>
      <c r="E30" s="23"/>
      <c r="F30" s="23"/>
      <c r="G30" s="5">
        <v>0</v>
      </c>
      <c r="H30" s="5"/>
      <c r="I30" s="31"/>
      <c r="J30" s="13">
        <v>0</v>
      </c>
      <c r="K30" s="13">
        <f>IF(G30=1,6,0)</f>
        <v>0</v>
      </c>
      <c r="L30" s="13">
        <f>IF(G30=0,3,0)</f>
        <v>3</v>
      </c>
      <c r="M30" s="13">
        <v>0</v>
      </c>
      <c r="N30" s="13">
        <v>0</v>
      </c>
    </row>
    <row r="31" spans="1:14" ht="28.5" customHeight="1">
      <c r="A31" s="16">
        <f t="shared" si="0"/>
        <v>27</v>
      </c>
      <c r="B31" s="23" t="s">
        <v>39</v>
      </c>
      <c r="C31" s="23"/>
      <c r="D31" s="23"/>
      <c r="E31" s="23"/>
      <c r="F31" s="23"/>
      <c r="G31" s="5">
        <v>0</v>
      </c>
      <c r="H31" s="5"/>
      <c r="I31" s="31"/>
      <c r="J31" s="13">
        <v>0</v>
      </c>
      <c r="K31" s="13">
        <f>IF(G31=1,6,0)</f>
        <v>0</v>
      </c>
      <c r="L31" s="13">
        <f>IF(G31=0,3,0)</f>
        <v>3</v>
      </c>
      <c r="M31" s="13">
        <v>0</v>
      </c>
      <c r="N31" s="13">
        <v>0</v>
      </c>
    </row>
    <row r="32" spans="1:14" ht="29.25" customHeight="1">
      <c r="A32" s="16">
        <f t="shared" si="0"/>
        <v>28</v>
      </c>
      <c r="B32" s="23" t="s">
        <v>40</v>
      </c>
      <c r="C32" s="23"/>
      <c r="D32" s="23"/>
      <c r="E32" s="23"/>
      <c r="F32" s="23"/>
      <c r="G32" s="5">
        <v>0</v>
      </c>
      <c r="H32" s="5"/>
      <c r="I32" s="31"/>
      <c r="J32" s="13">
        <v>0</v>
      </c>
      <c r="K32" s="13">
        <f>IF(G32=0,3,0)</f>
        <v>3</v>
      </c>
      <c r="L32" s="13">
        <f>IF(G32=1,1,0)</f>
        <v>0</v>
      </c>
      <c r="M32" s="13">
        <f>IF(G32=0,1,0)</f>
        <v>1</v>
      </c>
      <c r="N32" s="13">
        <v>0</v>
      </c>
    </row>
    <row r="33" spans="1:14" ht="14.25">
      <c r="A33" s="16">
        <f t="shared" si="0"/>
        <v>29</v>
      </c>
      <c r="B33" s="23" t="s">
        <v>41</v>
      </c>
      <c r="C33" s="23"/>
      <c r="D33" s="23"/>
      <c r="E33" s="23"/>
      <c r="F33" s="23"/>
      <c r="G33" s="5">
        <v>0</v>
      </c>
      <c r="H33" s="5"/>
      <c r="I33" s="31"/>
      <c r="J33" s="13">
        <v>0</v>
      </c>
      <c r="K33" s="13">
        <f>IF(G33=1,3,0)</f>
        <v>0</v>
      </c>
      <c r="L33" s="13">
        <f>IF(G33=0,1,0)</f>
        <v>1</v>
      </c>
      <c r="M33" s="13">
        <f>IF(G33=1,1,0)</f>
        <v>0</v>
      </c>
      <c r="N33" s="13">
        <v>0</v>
      </c>
    </row>
    <row r="34" spans="1:14" ht="14.25">
      <c r="A34" s="16">
        <f t="shared" si="0"/>
        <v>30</v>
      </c>
      <c r="B34" s="23" t="s">
        <v>42</v>
      </c>
      <c r="C34" s="23"/>
      <c r="D34" s="23"/>
      <c r="E34" s="23"/>
      <c r="F34" s="23"/>
      <c r="G34" s="5">
        <v>0</v>
      </c>
      <c r="H34" s="5"/>
      <c r="I34" s="31"/>
      <c r="J34" s="13">
        <v>0</v>
      </c>
      <c r="K34" s="13">
        <f>IF(G34=1,12,0)</f>
        <v>0</v>
      </c>
      <c r="L34" s="13">
        <f>IF(G34=0,4,0)</f>
        <v>4</v>
      </c>
      <c r="M34" s="13">
        <f>IF(G34=0,2,0)</f>
        <v>2</v>
      </c>
      <c r="N34" s="13">
        <f>IF(G34=0,4,0)</f>
        <v>4</v>
      </c>
    </row>
    <row r="35" spans="1:14" ht="30" customHeight="1">
      <c r="A35" s="16">
        <f t="shared" si="0"/>
        <v>31</v>
      </c>
      <c r="B35" s="23" t="s">
        <v>44</v>
      </c>
      <c r="C35" s="23"/>
      <c r="D35" s="23"/>
      <c r="E35" s="23"/>
      <c r="F35" s="23"/>
      <c r="G35" s="5">
        <v>0</v>
      </c>
      <c r="H35" s="5"/>
      <c r="I35" s="31"/>
      <c r="J35" s="13">
        <v>0</v>
      </c>
      <c r="K35" s="13">
        <f>IF(G35=1,5,0)</f>
        <v>0</v>
      </c>
      <c r="L35" s="13">
        <f>IF(G35=0,1,0)</f>
        <v>1</v>
      </c>
      <c r="M35" s="13">
        <v>0</v>
      </c>
      <c r="N35" s="13">
        <f>IF(G35=0,1,0)</f>
        <v>1</v>
      </c>
    </row>
    <row r="36" spans="7:14" ht="12.75" hidden="1">
      <c r="G36" s="3"/>
      <c r="H36" s="3"/>
      <c r="I36" s="18"/>
      <c r="J36" s="4">
        <f>SUM(J5:J35)</f>
        <v>17</v>
      </c>
      <c r="K36" s="4">
        <f>SUM(K5:K35)</f>
        <v>48</v>
      </c>
      <c r="L36" s="4">
        <f>SUM(L5:L35)</f>
        <v>58</v>
      </c>
      <c r="M36" s="4">
        <f>SUM(M5:M35)</f>
        <v>44</v>
      </c>
      <c r="N36" s="4">
        <f>SUM(N5:N35)</f>
        <v>71</v>
      </c>
    </row>
    <row r="37" spans="7:14" ht="12.75" hidden="1">
      <c r="G37" s="3"/>
      <c r="H37" s="3"/>
      <c r="I37" s="18"/>
      <c r="J37" s="3"/>
      <c r="K37" s="3"/>
      <c r="L37" s="3"/>
      <c r="M37" s="3"/>
      <c r="N37" s="3"/>
    </row>
    <row r="38" spans="7:14" ht="12.75" hidden="1">
      <c r="G38" s="3"/>
      <c r="H38" s="3"/>
      <c r="I38" s="18"/>
      <c r="J38" s="3">
        <f>IF(J36&gt;K36,J36,0)</f>
        <v>0</v>
      </c>
      <c r="K38" s="3">
        <f>IF(K36&gt;J36,K36,0)</f>
        <v>48</v>
      </c>
      <c r="L38" s="3">
        <f>IF(L36&gt;J36,L36,0)</f>
        <v>58</v>
      </c>
      <c r="M38" s="3">
        <f>IF(M36&gt;J36,M36,0)</f>
        <v>44</v>
      </c>
      <c r="N38" s="3">
        <f>IF(N36&gt;J36,N36,0)</f>
        <v>71</v>
      </c>
    </row>
    <row r="39" spans="7:14" ht="12.75" hidden="1">
      <c r="G39" s="3"/>
      <c r="H39" s="3"/>
      <c r="I39" s="18"/>
      <c r="J39" s="3">
        <f>IF(J36&gt;L36,J36,0)</f>
        <v>0</v>
      </c>
      <c r="K39" s="3">
        <f>IF(K36&gt;L36,K36,0)</f>
        <v>0</v>
      </c>
      <c r="L39" s="3">
        <f>IF(L36&gt;K36,L36,0)</f>
        <v>58</v>
      </c>
      <c r="M39" s="3">
        <f>IF(M36&gt;K36,M36,0)</f>
        <v>0</v>
      </c>
      <c r="N39" s="3">
        <f>IF(N36&gt;K36,N36,0)</f>
        <v>71</v>
      </c>
    </row>
    <row r="40" spans="7:14" ht="12.75" hidden="1">
      <c r="G40" s="3"/>
      <c r="H40" s="3"/>
      <c r="I40" s="18"/>
      <c r="J40" s="3">
        <f>IF(J36&gt;M36,J36,0)</f>
        <v>0</v>
      </c>
      <c r="K40" s="3">
        <f>IF(K36&gt;M36,K36,0)</f>
        <v>48</v>
      </c>
      <c r="L40" s="3">
        <f>IF(L36&gt;M36,L36,0)</f>
        <v>58</v>
      </c>
      <c r="M40" s="3">
        <f>IF(M36&gt;L36,M36,0)</f>
        <v>0</v>
      </c>
      <c r="N40" s="3">
        <f>IF(N36&gt;L36,N36,0)</f>
        <v>71</v>
      </c>
    </row>
    <row r="41" spans="7:14" ht="12.75" hidden="1">
      <c r="G41" s="3"/>
      <c r="H41" s="3"/>
      <c r="I41" s="18"/>
      <c r="J41" s="3">
        <f>IF(J36&gt;N36,J36,0)</f>
        <v>0</v>
      </c>
      <c r="K41" s="3">
        <f>IF(K36&gt;N36,K36,0)</f>
        <v>0</v>
      </c>
      <c r="L41" s="3">
        <f>IF(L36&gt;N36,L36,0)</f>
        <v>0</v>
      </c>
      <c r="M41" s="3">
        <f>IF(M36&gt;N36,M36,0)</f>
        <v>0</v>
      </c>
      <c r="N41" s="3">
        <f>IF(N36&gt;M36,N36,0)</f>
        <v>71</v>
      </c>
    </row>
    <row r="42" spans="7:14" ht="12.75" hidden="1">
      <c r="G42" s="3"/>
      <c r="H42" s="3"/>
      <c r="I42" s="18"/>
      <c r="J42" s="3"/>
      <c r="K42" s="3"/>
      <c r="L42" s="3"/>
      <c r="M42" s="3"/>
      <c r="N42" s="3"/>
    </row>
    <row r="43" spans="7:14" ht="12.75" hidden="1">
      <c r="G43" s="3"/>
      <c r="H43" s="3"/>
      <c r="I43" s="18"/>
      <c r="J43" s="3">
        <f>MIN(J38:J41)</f>
        <v>0</v>
      </c>
      <c r="K43" s="3">
        <f>MIN(K38:K41)</f>
        <v>0</v>
      </c>
      <c r="L43" s="3">
        <f>MIN(L38:L41)</f>
        <v>0</v>
      </c>
      <c r="M43" s="3">
        <f>MIN(M38:M41)</f>
        <v>0</v>
      </c>
      <c r="N43" s="3">
        <f>MIN(N38:N41)</f>
        <v>71</v>
      </c>
    </row>
    <row r="44" spans="1:14" ht="12.75">
      <c r="A44" s="17"/>
      <c r="G44" s="5"/>
      <c r="H44" s="5"/>
      <c r="I44" s="18"/>
      <c r="J44" s="9"/>
      <c r="K44" s="9"/>
      <c r="L44" s="9"/>
      <c r="M44" s="9"/>
      <c r="N44" s="9"/>
    </row>
    <row r="45" spans="1:14" ht="12.75">
      <c r="A45" s="1"/>
      <c r="B45" s="25" t="str">
        <f aca="true" t="shared" si="1" ref="B45:F46">J45</f>
        <v>ONDERNEMER</v>
      </c>
      <c r="C45" s="25" t="str">
        <f t="shared" si="1"/>
        <v>         VAKMAN</v>
      </c>
      <c r="D45" s="25" t="str">
        <f t="shared" si="1"/>
        <v>   OVERLEVER</v>
      </c>
      <c r="E45" s="25" t="str">
        <f t="shared" si="1"/>
        <v>         HOEDER</v>
      </c>
      <c r="F45" s="25" t="str">
        <f t="shared" si="1"/>
        <v>    AFBOUWER</v>
      </c>
      <c r="G45" s="5"/>
      <c r="H45" s="5"/>
      <c r="I45" s="18"/>
      <c r="J45" s="2" t="s">
        <v>1</v>
      </c>
      <c r="K45" s="2" t="s">
        <v>2</v>
      </c>
      <c r="L45" s="2" t="s">
        <v>3</v>
      </c>
      <c r="M45" s="2" t="s">
        <v>4</v>
      </c>
      <c r="N45" s="2" t="s">
        <v>5</v>
      </c>
    </row>
    <row r="46" spans="1:14" ht="12.75">
      <c r="A46" s="2" t="str">
        <f>I46</f>
        <v>UITSLAG:</v>
      </c>
      <c r="B46" s="24">
        <f t="shared" si="1"/>
        <v>17</v>
      </c>
      <c r="C46" s="25">
        <f t="shared" si="1"/>
        <v>48</v>
      </c>
      <c r="D46" s="24">
        <f t="shared" si="1"/>
        <v>58</v>
      </c>
      <c r="E46" s="24">
        <f t="shared" si="1"/>
        <v>44</v>
      </c>
      <c r="F46" s="24">
        <f t="shared" si="1"/>
        <v>71</v>
      </c>
      <c r="G46" s="5"/>
      <c r="H46" s="5"/>
      <c r="I46" s="2" t="s">
        <v>6</v>
      </c>
      <c r="J46" s="2">
        <f>SUM(J5:J35)</f>
        <v>17</v>
      </c>
      <c r="K46" s="2">
        <f>SUM(K5:K35)</f>
        <v>48</v>
      </c>
      <c r="L46" s="2">
        <f>SUM(L5:L35)</f>
        <v>58</v>
      </c>
      <c r="M46" s="2">
        <f>SUM(M5:M35)</f>
        <v>44</v>
      </c>
      <c r="N46" s="2">
        <f>SUM(N5:N35)</f>
        <v>71</v>
      </c>
    </row>
    <row r="47" spans="1:14" ht="12.75">
      <c r="A47" s="17"/>
      <c r="G47" s="5"/>
      <c r="H47" s="5"/>
      <c r="I47" s="32"/>
      <c r="J47" s="8"/>
      <c r="K47" s="8"/>
      <c r="L47" s="8"/>
      <c r="M47" s="8"/>
      <c r="N47" s="8"/>
    </row>
    <row r="48" spans="1:14" ht="12.75">
      <c r="A48" s="2" t="str">
        <f>J48</f>
        <v>BEDRIJFSSTIJL:</v>
      </c>
      <c r="B48" s="1"/>
      <c r="C48" s="2">
        <f>K48</f>
        <v>71</v>
      </c>
      <c r="D48" s="1" t="str">
        <f>L48</f>
        <v>(het hoogste van de 5 getallen)</v>
      </c>
      <c r="E48" s="1"/>
      <c r="F48" s="1"/>
      <c r="G48" s="5"/>
      <c r="H48" s="5"/>
      <c r="J48" s="26" t="s">
        <v>7</v>
      </c>
      <c r="K48" s="2">
        <f>MAX(J45:N46)</f>
        <v>71</v>
      </c>
      <c r="L48" s="1" t="s">
        <v>16</v>
      </c>
      <c r="M48" s="1"/>
      <c r="N48" s="1"/>
    </row>
    <row r="49" spans="1:14" ht="12.75">
      <c r="A49" s="17"/>
      <c r="G49" s="5"/>
      <c r="H49" s="5"/>
      <c r="I49" s="34"/>
      <c r="J49" s="10"/>
      <c r="K49" s="10"/>
      <c r="L49" s="10"/>
      <c r="M49" s="10"/>
      <c r="N49" s="10"/>
    </row>
    <row r="50" spans="1:15" ht="12.75">
      <c r="A50" s="2" t="s">
        <v>8</v>
      </c>
      <c r="B50" s="2"/>
      <c r="C50" s="2"/>
      <c r="D50" s="2"/>
      <c r="E50" s="2"/>
      <c r="G50" s="5"/>
      <c r="H50" s="5"/>
      <c r="I50" s="35"/>
      <c r="J50" s="15"/>
      <c r="K50" s="15"/>
      <c r="L50" s="15"/>
      <c r="M50" s="15"/>
      <c r="N50" s="15"/>
      <c r="O50" s="15"/>
    </row>
    <row r="51" spans="1:14" ht="12.75">
      <c r="A51" s="17"/>
      <c r="G51" s="5"/>
      <c r="H51" s="5"/>
      <c r="J51" s="7"/>
      <c r="K51" s="7"/>
      <c r="L51" s="7"/>
      <c r="M51" s="7"/>
      <c r="N51" s="7"/>
    </row>
    <row r="52" spans="1:14" ht="12.75">
      <c r="A52" s="17"/>
      <c r="G52" s="5"/>
      <c r="H52" s="5"/>
      <c r="J52" s="7"/>
      <c r="K52" s="7"/>
      <c r="L52" s="7"/>
      <c r="M52" s="7"/>
      <c r="N52" s="7"/>
    </row>
    <row r="53" spans="1:14" ht="12.75">
      <c r="A53" s="17"/>
      <c r="G53" s="5"/>
      <c r="H53" s="5"/>
      <c r="J53" s="7"/>
      <c r="K53" s="7"/>
      <c r="L53" s="7"/>
      <c r="M53" s="7"/>
      <c r="N53" s="7"/>
    </row>
    <row r="54" spans="1:14" ht="12.75">
      <c r="A54" s="17"/>
      <c r="G54" s="5"/>
      <c r="H54" s="5"/>
      <c r="J54" s="7"/>
      <c r="K54" s="7"/>
      <c r="L54" s="7"/>
      <c r="M54" s="7"/>
      <c r="N54" s="7"/>
    </row>
    <row r="55" spans="1:14" ht="12.75">
      <c r="A55" s="17"/>
      <c r="G55" s="7"/>
      <c r="H55" s="7"/>
      <c r="J55" s="7"/>
      <c r="K55" s="7"/>
      <c r="L55" s="7"/>
      <c r="M55" s="7"/>
      <c r="N55" s="7"/>
    </row>
    <row r="56" spans="1:14" ht="12.75">
      <c r="A56" s="17"/>
      <c r="G56" s="7"/>
      <c r="H56" s="7"/>
      <c r="J56" s="7"/>
      <c r="K56" s="7"/>
      <c r="L56" s="7"/>
      <c r="M56" s="7"/>
      <c r="N56" s="7"/>
    </row>
    <row r="57" spans="1:14" ht="12.75">
      <c r="A57" s="17"/>
      <c r="G57" s="7"/>
      <c r="H57" s="7"/>
      <c r="J57" s="7"/>
      <c r="K57" s="7"/>
      <c r="L57" s="7"/>
      <c r="M57" s="7"/>
      <c r="N57" s="7"/>
    </row>
    <row r="58" spans="1:14" ht="12.75">
      <c r="A58" s="17"/>
      <c r="G58" s="7"/>
      <c r="H58" s="7"/>
      <c r="J58" s="7"/>
      <c r="K58" s="7"/>
      <c r="L58" s="7"/>
      <c r="M58" s="7"/>
      <c r="N58" s="7"/>
    </row>
    <row r="59" spans="1:14" ht="12.75">
      <c r="A59" s="17"/>
      <c r="G59" s="7"/>
      <c r="H59" s="7"/>
      <c r="J59" s="7"/>
      <c r="K59" s="7"/>
      <c r="L59" s="7"/>
      <c r="M59" s="7"/>
      <c r="N59" s="7"/>
    </row>
    <row r="60" spans="1:14" ht="12.75">
      <c r="A60" s="17"/>
      <c r="G60" s="7"/>
      <c r="H60" s="7"/>
      <c r="J60" s="7"/>
      <c r="K60" s="7"/>
      <c r="L60" s="7"/>
      <c r="M60" s="7"/>
      <c r="N60" s="7"/>
    </row>
    <row r="61" spans="1:14" ht="12.75">
      <c r="A61" s="17"/>
      <c r="G61" s="7"/>
      <c r="H61" s="7"/>
      <c r="J61" s="7"/>
      <c r="K61" s="7"/>
      <c r="L61" s="7"/>
      <c r="M61" s="7"/>
      <c r="N61" s="7"/>
    </row>
    <row r="62" spans="1:14" ht="12.75">
      <c r="A62" s="17"/>
      <c r="G62" s="7"/>
      <c r="H62" s="7"/>
      <c r="J62" s="7"/>
      <c r="K62" s="7"/>
      <c r="L62" s="7"/>
      <c r="M62" s="7"/>
      <c r="N62" s="7"/>
    </row>
    <row r="63" spans="1:14" ht="12.75">
      <c r="A63" s="17"/>
      <c r="G63" s="7"/>
      <c r="H63" s="7"/>
      <c r="J63" s="7"/>
      <c r="K63" s="7"/>
      <c r="L63" s="7"/>
      <c r="M63" s="7"/>
      <c r="N63" s="7"/>
    </row>
    <row r="64" spans="1:14" ht="12.75">
      <c r="A64" s="17"/>
      <c r="G64" s="7"/>
      <c r="H64" s="7"/>
      <c r="J64" s="7"/>
      <c r="K64" s="7"/>
      <c r="L64" s="7"/>
      <c r="M64" s="7"/>
      <c r="N64" s="7"/>
    </row>
    <row r="65" spans="1:14" ht="12.75">
      <c r="A65" s="17"/>
      <c r="G65" s="7"/>
      <c r="H65" s="7"/>
      <c r="J65" s="7"/>
      <c r="K65" s="7"/>
      <c r="L65" s="7"/>
      <c r="M65" s="7"/>
      <c r="N65" s="7"/>
    </row>
    <row r="66" spans="1:14" ht="12.75">
      <c r="A66" s="17"/>
      <c r="G66" s="7"/>
      <c r="H66" s="7"/>
      <c r="J66" s="7"/>
      <c r="K66" s="7"/>
      <c r="L66" s="7"/>
      <c r="M66" s="7"/>
      <c r="N66" s="7"/>
    </row>
    <row r="67" spans="1:14" ht="12.75">
      <c r="A67" s="17"/>
      <c r="G67" s="7"/>
      <c r="H67" s="7"/>
      <c r="J67" s="7"/>
      <c r="K67" s="7"/>
      <c r="L67" s="7"/>
      <c r="M67" s="7"/>
      <c r="N67" s="7"/>
    </row>
    <row r="68" spans="1:14" ht="12.75">
      <c r="A68" s="17"/>
      <c r="G68" s="7"/>
      <c r="H68" s="7"/>
      <c r="J68" s="7"/>
      <c r="K68" s="7"/>
      <c r="L68" s="7"/>
      <c r="M68" s="7"/>
      <c r="N68" s="7"/>
    </row>
    <row r="69" spans="1:14" ht="12.75">
      <c r="A69" s="17"/>
      <c r="G69" s="7"/>
      <c r="H69" s="7"/>
      <c r="J69" s="7"/>
      <c r="K69" s="7"/>
      <c r="L69" s="7"/>
      <c r="M69" s="7"/>
      <c r="N69" s="7"/>
    </row>
    <row r="70" spans="1:14" ht="12.75">
      <c r="A70" s="17"/>
      <c r="G70" s="7"/>
      <c r="H70" s="7"/>
      <c r="J70" s="7"/>
      <c r="K70" s="7"/>
      <c r="L70" s="7"/>
      <c r="M70" s="7"/>
      <c r="N70" s="7"/>
    </row>
    <row r="71" spans="1:14" ht="12.75">
      <c r="A71" s="17"/>
      <c r="G71" s="7"/>
      <c r="H71" s="7"/>
      <c r="J71" s="7"/>
      <c r="K71" s="7"/>
      <c r="L71" s="7"/>
      <c r="M71" s="7"/>
      <c r="N71" s="7"/>
    </row>
    <row r="72" spans="1:14" ht="12.75">
      <c r="A72" s="17"/>
      <c r="G72" s="7"/>
      <c r="H72" s="7"/>
      <c r="J72" s="7"/>
      <c r="K72" s="7"/>
      <c r="L72" s="7"/>
      <c r="M72" s="7"/>
      <c r="N72" s="7"/>
    </row>
    <row r="73" spans="1:14" ht="12.75">
      <c r="A73" s="17"/>
      <c r="G73" s="7"/>
      <c r="H73" s="7"/>
      <c r="J73" s="7"/>
      <c r="K73" s="7"/>
      <c r="L73" s="7"/>
      <c r="M73" s="7"/>
      <c r="N73" s="7"/>
    </row>
    <row r="74" spans="1:14" ht="12.75">
      <c r="A74" s="17"/>
      <c r="G74" s="7"/>
      <c r="H74" s="7"/>
      <c r="J74" s="7"/>
      <c r="K74" s="7"/>
      <c r="L74" s="7"/>
      <c r="M74" s="7"/>
      <c r="N74" s="7"/>
    </row>
    <row r="75" spans="1:14" ht="12.75">
      <c r="A75" s="17"/>
      <c r="G75" s="7"/>
      <c r="H75" s="7"/>
      <c r="J75" s="7"/>
      <c r="K75" s="7"/>
      <c r="L75" s="7"/>
      <c r="M75" s="7"/>
      <c r="N75" s="7"/>
    </row>
    <row r="76" spans="1:14" ht="12.75">
      <c r="A76" s="17"/>
      <c r="G76" s="7"/>
      <c r="H76" s="7"/>
      <c r="J76" s="7"/>
      <c r="K76" s="7"/>
      <c r="L76" s="7"/>
      <c r="M76" s="7"/>
      <c r="N76" s="7"/>
    </row>
    <row r="77" spans="1:14" ht="12.75">
      <c r="A77" s="17"/>
      <c r="G77" s="7"/>
      <c r="H77" s="7"/>
      <c r="J77" s="7"/>
      <c r="K77" s="7"/>
      <c r="L77" s="7"/>
      <c r="M77" s="7"/>
      <c r="N77" s="7"/>
    </row>
    <row r="78" spans="1:14" ht="12.75">
      <c r="A78" s="17"/>
      <c r="G78" s="7"/>
      <c r="H78" s="7"/>
      <c r="J78" s="7"/>
      <c r="K78" s="7"/>
      <c r="L78" s="7"/>
      <c r="M78" s="7"/>
      <c r="N78" s="7"/>
    </row>
    <row r="79" spans="1:14" ht="12.75">
      <c r="A79" s="17"/>
      <c r="G79" s="7"/>
      <c r="H79" s="7"/>
      <c r="J79" s="7"/>
      <c r="K79" s="7"/>
      <c r="L79" s="7"/>
      <c r="M79" s="7"/>
      <c r="N79" s="7"/>
    </row>
    <row r="80" spans="1:14" ht="12.75">
      <c r="A80" s="17"/>
      <c r="G80" s="7"/>
      <c r="H80" s="7"/>
      <c r="J80" s="7"/>
      <c r="K80" s="7"/>
      <c r="L80" s="7"/>
      <c r="M80" s="7"/>
      <c r="N80" s="7"/>
    </row>
    <row r="81" spans="1:9" s="7" customFormat="1" ht="12.75">
      <c r="A81" s="17"/>
      <c r="B81" s="15"/>
      <c r="C81" s="15"/>
      <c r="D81" s="15"/>
      <c r="E81" s="15"/>
      <c r="F81" s="15"/>
      <c r="I81" s="33"/>
    </row>
    <row r="82" spans="1:9" s="7" customFormat="1" ht="12.75">
      <c r="A82" s="17"/>
      <c r="B82" s="15"/>
      <c r="C82" s="15"/>
      <c r="D82" s="15"/>
      <c r="E82" s="15"/>
      <c r="F82" s="15"/>
      <c r="I82" s="33"/>
    </row>
    <row r="83" spans="1:9" s="7" customFormat="1" ht="12.75">
      <c r="A83" s="17"/>
      <c r="B83" s="15"/>
      <c r="C83" s="15"/>
      <c r="D83" s="15"/>
      <c r="E83" s="15"/>
      <c r="F83" s="15"/>
      <c r="I83" s="33"/>
    </row>
    <row r="84" spans="1:9" s="7" customFormat="1" ht="12.75">
      <c r="A84" s="17"/>
      <c r="B84" s="15"/>
      <c r="C84" s="15"/>
      <c r="D84" s="15"/>
      <c r="E84" s="15"/>
      <c r="F84" s="15"/>
      <c r="I84" s="33"/>
    </row>
    <row r="85" spans="1:9" s="7" customFormat="1" ht="12.75">
      <c r="A85" s="17"/>
      <c r="B85" s="15"/>
      <c r="C85" s="15"/>
      <c r="D85" s="15"/>
      <c r="E85" s="15"/>
      <c r="F85" s="15"/>
      <c r="I85" s="33"/>
    </row>
    <row r="86" spans="1:9" s="7" customFormat="1" ht="12.75">
      <c r="A86" s="17"/>
      <c r="B86" s="15"/>
      <c r="C86" s="15"/>
      <c r="D86" s="15"/>
      <c r="E86" s="15"/>
      <c r="F86" s="15"/>
      <c r="I86" s="33"/>
    </row>
    <row r="87" spans="1:9" s="7" customFormat="1" ht="12.75">
      <c r="A87" s="17"/>
      <c r="B87" s="15"/>
      <c r="C87" s="15"/>
      <c r="D87" s="15"/>
      <c r="E87" s="15"/>
      <c r="F87" s="15"/>
      <c r="I87" s="33"/>
    </row>
    <row r="88" spans="1:9" s="7" customFormat="1" ht="12.75">
      <c r="A88" s="17"/>
      <c r="B88" s="15"/>
      <c r="C88" s="15"/>
      <c r="D88" s="15"/>
      <c r="E88" s="15"/>
      <c r="F88" s="15"/>
      <c r="I88" s="33"/>
    </row>
    <row r="89" spans="1:9" s="7" customFormat="1" ht="12.75">
      <c r="A89" s="17"/>
      <c r="B89" s="15"/>
      <c r="C89" s="15"/>
      <c r="D89" s="15"/>
      <c r="E89" s="15"/>
      <c r="F89" s="15"/>
      <c r="I89" s="33"/>
    </row>
    <row r="90" spans="1:9" s="7" customFormat="1" ht="12.75">
      <c r="A90" s="17"/>
      <c r="B90" s="15"/>
      <c r="C90" s="15"/>
      <c r="D90" s="15"/>
      <c r="E90" s="15"/>
      <c r="F90" s="15"/>
      <c r="I90" s="33"/>
    </row>
    <row r="91" spans="1:9" s="7" customFormat="1" ht="12.75">
      <c r="A91" s="17"/>
      <c r="B91" s="15"/>
      <c r="C91" s="15"/>
      <c r="D91" s="15"/>
      <c r="E91" s="15"/>
      <c r="F91" s="15"/>
      <c r="I91" s="33"/>
    </row>
    <row r="92" spans="1:9" s="7" customFormat="1" ht="12.75">
      <c r="A92" s="17"/>
      <c r="B92" s="15"/>
      <c r="C92" s="15"/>
      <c r="D92" s="15"/>
      <c r="E92" s="15"/>
      <c r="F92" s="15"/>
      <c r="I92" s="33"/>
    </row>
    <row r="93" spans="1:9" s="7" customFormat="1" ht="12.75">
      <c r="A93" s="17"/>
      <c r="B93" s="15"/>
      <c r="C93" s="15"/>
      <c r="D93" s="15"/>
      <c r="E93" s="15"/>
      <c r="F93" s="15"/>
      <c r="I93" s="33"/>
    </row>
    <row r="94" spans="1:9" s="7" customFormat="1" ht="12.75">
      <c r="A94" s="17"/>
      <c r="B94" s="15"/>
      <c r="C94" s="15"/>
      <c r="D94" s="15"/>
      <c r="E94" s="15"/>
      <c r="F94" s="15"/>
      <c r="I94" s="33"/>
    </row>
    <row r="95" spans="1:9" s="7" customFormat="1" ht="12.75">
      <c r="A95" s="17"/>
      <c r="B95" s="15"/>
      <c r="C95" s="15"/>
      <c r="D95" s="15"/>
      <c r="E95" s="15"/>
      <c r="F95" s="15"/>
      <c r="I95" s="33"/>
    </row>
    <row r="96" spans="1:9" s="7" customFormat="1" ht="12.75">
      <c r="A96" s="17"/>
      <c r="B96" s="15"/>
      <c r="C96" s="15"/>
      <c r="D96" s="15"/>
      <c r="E96" s="15"/>
      <c r="F96" s="15"/>
      <c r="I96" s="33"/>
    </row>
    <row r="97" spans="1:9" s="7" customFormat="1" ht="12.75">
      <c r="A97" s="17"/>
      <c r="B97" s="15"/>
      <c r="C97" s="15"/>
      <c r="D97" s="15"/>
      <c r="E97" s="15"/>
      <c r="F97" s="15"/>
      <c r="I97" s="33"/>
    </row>
    <row r="98" spans="1:9" s="7" customFormat="1" ht="12.75">
      <c r="A98" s="17"/>
      <c r="B98" s="15"/>
      <c r="C98" s="15"/>
      <c r="D98" s="15"/>
      <c r="E98" s="15"/>
      <c r="F98" s="15"/>
      <c r="I98" s="33"/>
    </row>
    <row r="99" spans="1:9" s="7" customFormat="1" ht="12.75">
      <c r="A99" s="17"/>
      <c r="B99" s="15"/>
      <c r="C99" s="15"/>
      <c r="D99" s="15"/>
      <c r="E99" s="15"/>
      <c r="F99" s="15"/>
      <c r="I99" s="33"/>
    </row>
  </sheetData>
  <sheetProtection password="CCB6" sheet="1" objects="1" scenarios="1"/>
  <mergeCells count="34">
    <mergeCell ref="B35:F35"/>
    <mergeCell ref="G1:G2"/>
    <mergeCell ref="B2:D2"/>
    <mergeCell ref="B31:F31"/>
    <mergeCell ref="B32:F32"/>
    <mergeCell ref="B33:F33"/>
    <mergeCell ref="B34:F34"/>
    <mergeCell ref="B27:F27"/>
    <mergeCell ref="B28:F28"/>
    <mergeCell ref="B29:F29"/>
    <mergeCell ref="B30:F30"/>
    <mergeCell ref="B23:F23"/>
    <mergeCell ref="B24:F24"/>
    <mergeCell ref="B25:F25"/>
    <mergeCell ref="B26:F26"/>
    <mergeCell ref="B19:F19"/>
    <mergeCell ref="B20:F20"/>
    <mergeCell ref="B21:F21"/>
    <mergeCell ref="B22:F22"/>
    <mergeCell ref="B15:F15"/>
    <mergeCell ref="B16:F16"/>
    <mergeCell ref="B17:F17"/>
    <mergeCell ref="B18:F18"/>
    <mergeCell ref="B11:F11"/>
    <mergeCell ref="B12:F12"/>
    <mergeCell ref="B13:F13"/>
    <mergeCell ref="B14:F14"/>
    <mergeCell ref="B7:F7"/>
    <mergeCell ref="B8:F8"/>
    <mergeCell ref="B9:F9"/>
    <mergeCell ref="B10:F10"/>
    <mergeCell ref="B4:F4"/>
    <mergeCell ref="B5:F5"/>
    <mergeCell ref="B6:F6"/>
  </mergeCells>
  <dataValidations count="1">
    <dataValidation type="list" allowBlank="1" showInputMessage="1" showErrorMessage="1" prompt="ja = 1&#10;nee = 0" sqref="G5:G35">
      <formula1>$R$4:$R$5</formula1>
    </dataValidation>
  </dataValidations>
  <printOptions/>
  <pageMargins left="0.79" right="0.4724409448818898" top="0.48" bottom="0.38" header="0.36" footer="0.27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Directie Zuid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Ministerie van LNV dir. Zuid</dc:creator>
  <cp:keywords/>
  <dc:description/>
  <cp:lastModifiedBy>Systeembeheer</cp:lastModifiedBy>
  <cp:lastPrinted>2009-01-07T15:20:32Z</cp:lastPrinted>
  <dcterms:created xsi:type="dcterms:W3CDTF">1999-12-28T13:38:50Z</dcterms:created>
  <dcterms:modified xsi:type="dcterms:W3CDTF">2009-01-07T15:27:38Z</dcterms:modified>
  <cp:category/>
  <cp:version/>
  <cp:contentType/>
  <cp:contentStatus/>
</cp:coreProperties>
</file>